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BB6016E8-0923-4AE9-9B90-431F76B0F0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Stats" sheetId="1" r:id="rId1"/>
    <sheet name="Graph" sheetId="2" r:id="rId2"/>
    <sheet name="การสมัครวิชาทหาร" sheetId="5" r:id="rId3"/>
    <sheet name="ผ่อนผันการเกณฑ์ทหาร" sheetId="6" r:id="rId4"/>
    <sheet name="ผ่อนผันการเรียกพล" sheetId="7" r:id="rId5"/>
    <sheet name="ขอยกเว้นการเกณฑ์ทหาร" sheetId="8" r:id="rId6"/>
    <sheet name="ผ่อนผันทหารกองประจำการ" sheetId="9" r:id="rId7"/>
    <sheet name="ประกันอุบัติเหตุ" sheetId="10" r:id="rId8"/>
    <sheet name="สุขภาพจิต" sheetId="11" r:id="rId9"/>
    <sheet name="ทุนภายใน" sheetId="4" r:id="rId10"/>
    <sheet name="ทุนภายนอก" sheetId="3" r:id="rId11"/>
    <sheet name="กิจกรรมของนักศึกษา" sheetId="12" r:id="rId12"/>
    <sheet name="จิตอาสา" sheetId="13" r:id="rId13"/>
  </sheets>
  <definedNames>
    <definedName name="DropList">AllStats!$B$25:$C$35</definedName>
    <definedName name="DTBase">AllStats!$A$5:$N$15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3" l="1"/>
  <c r="E3" i="13"/>
  <c r="F3" i="13" s="1"/>
  <c r="G3" i="13" s="1"/>
  <c r="D3" i="13"/>
  <c r="C3" i="13"/>
  <c r="A3" i="13"/>
  <c r="F5" i="13" s="1"/>
  <c r="B8" i="12"/>
  <c r="D3" i="12"/>
  <c r="E3" i="12" s="1"/>
  <c r="F3" i="12" s="1"/>
  <c r="G3" i="12" s="1"/>
  <c r="C3" i="12"/>
  <c r="A3" i="12"/>
  <c r="F5" i="12" s="1"/>
  <c r="B8" i="11"/>
  <c r="E3" i="11"/>
  <c r="F3" i="11" s="1"/>
  <c r="G3" i="11" s="1"/>
  <c r="D3" i="11"/>
  <c r="C3" i="11"/>
  <c r="A3" i="11"/>
  <c r="B8" i="10"/>
  <c r="C3" i="10"/>
  <c r="D3" i="10" s="1"/>
  <c r="E3" i="10" s="1"/>
  <c r="F3" i="10" s="1"/>
  <c r="G3" i="10" s="1"/>
  <c r="A3" i="10"/>
  <c r="B8" i="9"/>
  <c r="C3" i="9"/>
  <c r="D3" i="9" s="1"/>
  <c r="E3" i="9" s="1"/>
  <c r="F3" i="9" s="1"/>
  <c r="G3" i="9" s="1"/>
  <c r="A3" i="9"/>
  <c r="F5" i="9" s="1"/>
  <c r="B8" i="8"/>
  <c r="C3" i="8"/>
  <c r="D3" i="8" s="1"/>
  <c r="E3" i="8" s="1"/>
  <c r="F3" i="8" s="1"/>
  <c r="G3" i="8" s="1"/>
  <c r="A3" i="8"/>
  <c r="G6" i="8" s="1"/>
  <c r="B8" i="7"/>
  <c r="C3" i="7"/>
  <c r="D3" i="7" s="1"/>
  <c r="E3" i="7" s="1"/>
  <c r="F3" i="7" s="1"/>
  <c r="G3" i="7" s="1"/>
  <c r="A3" i="7"/>
  <c r="B8" i="6"/>
  <c r="E3" i="6"/>
  <c r="F3" i="6" s="1"/>
  <c r="G3" i="6" s="1"/>
  <c r="D3" i="6"/>
  <c r="C3" i="6"/>
  <c r="A3" i="6"/>
  <c r="F5" i="6" s="1"/>
  <c r="B8" i="5"/>
  <c r="C3" i="5"/>
  <c r="D3" i="5" s="1"/>
  <c r="E3" i="5" s="1"/>
  <c r="F3" i="5" s="1"/>
  <c r="G3" i="5" s="1"/>
  <c r="A3" i="5"/>
  <c r="F5" i="5" s="1"/>
  <c r="B8" i="4"/>
  <c r="C3" i="4"/>
  <c r="D3" i="4" s="1"/>
  <c r="E3" i="4" s="1"/>
  <c r="F3" i="4" s="1"/>
  <c r="G3" i="4" s="1"/>
  <c r="A3" i="4"/>
  <c r="G6" i="4" s="1"/>
  <c r="B8" i="3"/>
  <c r="C3" i="3"/>
  <c r="D3" i="3" s="1"/>
  <c r="E3" i="3" s="1"/>
  <c r="F3" i="3" s="1"/>
  <c r="G3" i="3" s="1"/>
  <c r="A3" i="3"/>
  <c r="G5" i="13" l="1"/>
  <c r="C6" i="13"/>
  <c r="B5" i="13"/>
  <c r="D6" i="13"/>
  <c r="E6" i="13"/>
  <c r="D5" i="13"/>
  <c r="F6" i="13"/>
  <c r="B6" i="13"/>
  <c r="E5" i="13"/>
  <c r="G6" i="13"/>
  <c r="C5" i="13"/>
  <c r="B6" i="12"/>
  <c r="C6" i="12"/>
  <c r="G5" i="12"/>
  <c r="B5" i="12"/>
  <c r="D6" i="12"/>
  <c r="C5" i="12"/>
  <c r="E6" i="12"/>
  <c r="D5" i="12"/>
  <c r="F6" i="12"/>
  <c r="E5" i="12"/>
  <c r="G6" i="12"/>
  <c r="F5" i="11"/>
  <c r="G5" i="11"/>
  <c r="B6" i="11"/>
  <c r="C6" i="11"/>
  <c r="B5" i="11"/>
  <c r="D6" i="11"/>
  <c r="C5" i="11"/>
  <c r="E6" i="11"/>
  <c r="D5" i="11"/>
  <c r="F6" i="11"/>
  <c r="E5" i="11"/>
  <c r="G6" i="11"/>
  <c r="F5" i="10"/>
  <c r="B6" i="10"/>
  <c r="G5" i="10"/>
  <c r="C6" i="10"/>
  <c r="B5" i="10"/>
  <c r="D6" i="10"/>
  <c r="C5" i="10"/>
  <c r="E6" i="10"/>
  <c r="D5" i="10"/>
  <c r="F6" i="10"/>
  <c r="E5" i="10"/>
  <c r="G6" i="10"/>
  <c r="G5" i="9"/>
  <c r="C6" i="9"/>
  <c r="B5" i="9"/>
  <c r="D6" i="9"/>
  <c r="C5" i="9"/>
  <c r="E6" i="9"/>
  <c r="D5" i="9"/>
  <c r="F6" i="9"/>
  <c r="B6" i="9"/>
  <c r="E5" i="9"/>
  <c r="G6" i="9"/>
  <c r="F5" i="8"/>
  <c r="G5" i="8"/>
  <c r="B6" i="8"/>
  <c r="C6" i="8"/>
  <c r="B5" i="8"/>
  <c r="D6" i="8"/>
  <c r="C5" i="8"/>
  <c r="E6" i="8"/>
  <c r="D5" i="8"/>
  <c r="F6" i="8"/>
  <c r="E5" i="8"/>
  <c r="G6" i="7"/>
  <c r="G5" i="7"/>
  <c r="B6" i="7"/>
  <c r="F5" i="7"/>
  <c r="C6" i="7"/>
  <c r="B5" i="7"/>
  <c r="D6" i="7"/>
  <c r="C5" i="7"/>
  <c r="E6" i="7"/>
  <c r="D5" i="7"/>
  <c r="F6" i="7"/>
  <c r="E5" i="7"/>
  <c r="G5" i="6"/>
  <c r="B6" i="6"/>
  <c r="C5" i="6"/>
  <c r="E6" i="6"/>
  <c r="D5" i="6"/>
  <c r="F6" i="6"/>
  <c r="C6" i="6"/>
  <c r="B5" i="6"/>
  <c r="D6" i="6"/>
  <c r="E5" i="6"/>
  <c r="G6" i="6"/>
  <c r="G5" i="5"/>
  <c r="B6" i="5"/>
  <c r="C6" i="5"/>
  <c r="B5" i="5"/>
  <c r="D6" i="5"/>
  <c r="C5" i="5"/>
  <c r="E6" i="5"/>
  <c r="D5" i="5"/>
  <c r="F6" i="5"/>
  <c r="G6" i="5"/>
  <c r="E5" i="5"/>
  <c r="B6" i="4"/>
  <c r="F5" i="4"/>
  <c r="G5" i="4"/>
  <c r="C6" i="4"/>
  <c r="B5" i="4"/>
  <c r="D6" i="4"/>
  <c r="C5" i="4"/>
  <c r="E6" i="4"/>
  <c r="D5" i="4"/>
  <c r="F6" i="4"/>
  <c r="E5" i="4"/>
  <c r="G6" i="3"/>
  <c r="F5" i="3"/>
  <c r="G5" i="3"/>
  <c r="B6" i="3"/>
  <c r="C6" i="3"/>
  <c r="B5" i="3"/>
  <c r="D6" i="3"/>
  <c r="C5" i="3"/>
  <c r="E6" i="3"/>
  <c r="D5" i="3"/>
  <c r="F6" i="3"/>
  <c r="E5" i="3"/>
  <c r="B8" i="2"/>
  <c r="C3" i="2"/>
  <c r="D3" i="2" s="1"/>
  <c r="E3" i="2" s="1"/>
  <c r="F3" i="2" s="1"/>
  <c r="G3" i="2" s="1"/>
  <c r="A3" i="2"/>
  <c r="C5" i="2" s="1"/>
  <c r="B5" i="2" l="1"/>
  <c r="G6" i="2"/>
  <c r="B6" i="2"/>
  <c r="C6" i="2"/>
  <c r="G5" i="2"/>
  <c r="D6" i="2"/>
  <c r="F5" i="2"/>
  <c r="E5" i="2"/>
  <c r="E6" i="2"/>
  <c r="F6" i="2"/>
  <c r="D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Windows User</author>
  </authors>
  <commentList>
    <comment ref="B5" authorId="0" shapeId="0" xr:uid="{4DF51CC2-5331-4487-93F8-433348E7EB7A}">
      <text>
        <r>
          <rPr>
            <b/>
            <sz val="9"/>
            <color indexed="81"/>
            <rFont val="Tahoma"/>
            <charset val="222"/>
          </rPr>
          <t>hp: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12" authorId="1" shapeId="0" xr:uid="{05CC7DCA-8433-40B1-8222-B12315EE0EEA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D12" authorId="1" shapeId="0" xr:uid="{96EAEDD9-B65C-43AC-991D-EB1639ECA444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E12" authorId="1" shapeId="0" xr:uid="{5EE18BBE-24E8-432D-859F-9A8BAE9A22C9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F12" authorId="1" shapeId="0" xr:uid="{32ED63FC-38C9-46B5-A74D-980665029704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G12" authorId="1" shapeId="0" xr:uid="{314E91F2-A400-49D2-8CD6-0CF297C1B8EC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H12" authorId="1" shapeId="0" xr:uid="{198E3100-1D24-4B79-BEB2-D3F87D9CAF4A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I12" authorId="1" shapeId="0" xr:uid="{180D88E8-972C-48C6-A132-694277737256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J12" authorId="1" shapeId="0" xr:uid="{4B6EB893-05EF-4943-92C0-6F68B2E2D603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K12" authorId="1" shapeId="0" xr:uid="{B18FFA26-70BB-4B0F-8B47-03AB08803262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L12" authorId="1" shapeId="0" xr:uid="{145012FB-F71F-457A-8FA4-0D6393C5E3C8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M12" authorId="1" shapeId="0" xr:uid="{9A954A18-4EA8-4ABD-9F53-95D6DA53ABEE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N12" authorId="1" shapeId="0" xr:uid="{93230D83-A469-4BB8-9D45-9719967CF5DD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C13" authorId="1" shapeId="0" xr:uid="{81F12361-D581-4AAD-B736-3C1A8A583E75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D13" authorId="1" shapeId="0" xr:uid="{38B5C003-3E52-4D9A-A22C-9505832AE8C2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E13" authorId="1" shapeId="0" xr:uid="{71321947-2C89-49DA-BF6C-AB04B2258B31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F13" authorId="1" shapeId="0" xr:uid="{E909AB10-2777-45CD-9DDC-F7FB5701CFD1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G13" authorId="1" shapeId="0" xr:uid="{DBC0567F-83E2-4B44-9167-2D21F3A43333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H13" authorId="1" shapeId="0" xr:uid="{DE8DCAC6-AB3E-4825-914F-E2C04A3205F2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I13" authorId="1" shapeId="0" xr:uid="{545891E0-3D83-447D-9AC3-99970C3967E8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J13" authorId="1" shapeId="0" xr:uid="{16478B9B-B887-4737-83C9-AE1AFAA66B19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K13" authorId="1" shapeId="0" xr:uid="{83D9028B-3015-4625-8C84-95C703083585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L13" authorId="1" shapeId="0" xr:uid="{3BBFB8F3-813B-49DD-9B81-11730BE600AD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  <comment ref="M13" authorId="1" shapeId="0" xr:uid="{D0AF0BE6-06A9-41B1-BBF3-9A36857D4194}">
      <text>
        <r>
          <rPr>
            <b/>
            <sz val="9"/>
            <color indexed="81"/>
            <rFont val="Tahoma"/>
            <family val="2"/>
          </rPr>
          <t>จำนวนทุน</t>
        </r>
      </text>
    </comment>
    <comment ref="N13" authorId="1" shapeId="0" xr:uid="{3FA98E01-1A19-48F3-801F-2975F67F2D82}">
      <text>
        <r>
          <rPr>
            <b/>
            <sz val="9"/>
            <color indexed="81"/>
            <rFont val="Tahoma"/>
            <family val="2"/>
          </rPr>
          <t>จำนวนเงิน</t>
        </r>
      </text>
    </comment>
  </commentList>
</comments>
</file>

<file path=xl/sharedStrings.xml><?xml version="1.0" encoding="utf-8"?>
<sst xmlns="http://schemas.openxmlformats.org/spreadsheetml/2006/main" count="91" uniqueCount="25">
  <si>
    <t>ที่</t>
  </si>
  <si>
    <t>งาน</t>
  </si>
  <si>
    <t>จำนวนผู้ใช้บริการ/จำนวนเงินทุน/จำนวนทุน</t>
  </si>
  <si>
    <t>หมายเหตุ</t>
  </si>
  <si>
    <t>1.1การสมัครเรียนวิชาทหาร</t>
  </si>
  <si>
    <t>1.2 ผ่อนผันการเกณฑ์ทหาร</t>
  </si>
  <si>
    <t>1.3 ผ่อนผันการเรียกพลเพื่อฝึกวิชาทหาร</t>
  </si>
  <si>
    <t>1.4 ขอยกเว้นการเกณฑ์ทหาร</t>
  </si>
  <si>
    <t>1.5 ผ่อนผนันทหารกองประจำการเพื่อลาศึกษาต่อ</t>
  </si>
  <si>
    <t>1 ข้อมูลผู้มาติดต่องานด้านการสมัครเรียนวิชาทหาร</t>
  </si>
  <si>
    <t>2 ข้อมูลผู้มาติดต่องานด้านผ่อนผันการเกณฑ์ทหาร</t>
  </si>
  <si>
    <t>3 ข้อมูลผู้มาติดต่องานด้านผ่อนผันการเรียกพลเพื่อฝึกวิชาทหาร</t>
  </si>
  <si>
    <t>4 ข้อมูลผู้มาติดต่องานด้านขอยกเว้นการเกณฑ์ทหาร</t>
  </si>
  <si>
    <t>5 ข้อมูลผู้มาติดต่องานด้านผ่อนผนันทหารกองประจำการเพื่อลาศึกษาต่อ</t>
  </si>
  <si>
    <t>6 ข้อมูลนักศึกษาที่มาติดต่องานประกันอุบัติเหตุ</t>
  </si>
  <si>
    <t>7 ข้อมูลนักศึกษาที่ใช้บริการงานให้คำปรึกษาด้านสุขภาพจิต</t>
  </si>
  <si>
    <t>8 ข้อมูลนักศึกษาที่ได้รับทุนและข้อมูลเงิน (ภายใน)</t>
  </si>
  <si>
    <t>9 ข้อมูลทุนการศึกษา (ทุนภายนอก) (ข้อมูลทุนและข้อมูลเงิน)</t>
  </si>
  <si>
    <t>10 ข้อมูลกิจกรรม/โครงการของนักศึกษา</t>
  </si>
  <si>
    <t>11 ข้อมูลกิจกรรม/โครงการของจิตอาสา</t>
  </si>
  <si>
    <t>จำนวน</t>
  </si>
  <si>
    <t>จำนวนเงิน</t>
  </si>
  <si>
    <t>ข้อมูลการใช้บริการด้านต่าง ๆ</t>
  </si>
  <si>
    <t>จำนวนผู้ใช้บริการ/
จำนวนโครงการ</t>
  </si>
  <si>
    <t>5 ข้อมูลผู้มาติดต่องานด้านผ่อนผันทหารกองประจำการเพื่อลาศึกษาต่อ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</si>
</sst>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6"/>
      <color theme="1"/>
      <name val="Calibri"/>
      <family val="2"/>
      <charset val="222"/>
      <scheme val="minor"/>
    </font>
    <font>
      <sz val="18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5" fontId="10" fillId="0" borderId="1" xfId="2" applyNumberFormat="1" applyFont="1" applyBorder="1" applyAlignment="1"/>
    <xf numFmtId="0" fontId="10" fillId="0" borderId="0" xfId="0" applyFont="1"/>
    <xf numFmtId="165" fontId="10" fillId="0" borderId="1" xfId="2" applyNumberFormat="1" applyFont="1" applyFill="1" applyBorder="1" applyAlignment="1">
      <alignment horizontal="center"/>
    </xf>
    <xf numFmtId="165" fontId="11" fillId="0" borderId="1" xfId="2" applyNumberFormat="1" applyFont="1" applyFill="1" applyBorder="1" applyAlignment="1">
      <alignment horizontal="right"/>
    </xf>
    <xf numFmtId="165" fontId="10" fillId="0" borderId="1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Comma" xfId="2" builtinId="3"/>
    <cellStyle name="Comma 2" xfId="1" xr:uid="{3A21C48B-F3EE-440D-86BB-AACD58D4292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Graph!$B$4:$G$4</c:f>
              <c:numCache>
                <c:formatCode>mmm\-yy</c:formatCode>
                <c:ptCount val="6"/>
                <c:pt idx="0">
                  <c:v>242431</c:v>
                </c:pt>
                <c:pt idx="1">
                  <c:v>242462</c:v>
                </c:pt>
                <c:pt idx="2">
                  <c:v>242492</c:v>
                </c:pt>
                <c:pt idx="3">
                  <c:v>242523</c:v>
                </c:pt>
                <c:pt idx="4">
                  <c:v>242554</c:v>
                </c:pt>
                <c:pt idx="5">
                  <c:v>242583</c:v>
                </c:pt>
              </c:numCache>
            </c:numRef>
          </c:cat>
          <c:val>
            <c:numRef>
              <c:f>Graph!$B$5:$G$5</c:f>
              <c:numCache>
                <c:formatCode>General</c:formatCode>
                <c:ptCount val="6"/>
                <c:pt idx="0">
                  <c:v>327</c:v>
                </c:pt>
                <c:pt idx="1">
                  <c:v>327</c:v>
                </c:pt>
                <c:pt idx="2">
                  <c:v>327</c:v>
                </c:pt>
                <c:pt idx="3">
                  <c:v>327</c:v>
                </c:pt>
                <c:pt idx="4">
                  <c:v>327</c:v>
                </c:pt>
                <c:pt idx="5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BD-4692-9D44-B71885426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ขอยกเว้นการเกณฑ์ทหาร!$A$6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ขอยกเว้นการเกณฑ์ทหาร!$B$4:$G$4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ขอยกเว้นการเกณฑ์ทหาร!$B$6:$G$6</c:f>
              <c:numCache>
                <c:formatCode>_-* #,##0.00_-;\-* #,##0.00_-;_-*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8-4CA2-B3F7-802334598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ผ่อนผันทหารกองประจำการ!$A$5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ผ่อนผันทหารกองประจำการ!$B$4:$G$4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ผ่อนผันทหารกองประจำการ!$B$5:$G$5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2-48EE-A91D-92089DCC6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ผ่อนผันทหารกองประจำการ!$A$6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ผ่อนผันทหารกองประจำการ!$B$4:$G$4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ผ่อนผันทหารกองประจำการ!$B$6:$G$6</c:f>
              <c:numCache>
                <c:formatCode>_-* #,##0.00_-;\-* #,##0.00_-;_-* "-"??_-;_-@_-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3-474D-8694-2DA1A68CF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ประกันอุบัติเหตุ!$A$5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ประกันอุบัติเหตุ!$B$4:$G$4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ประกันอุบัติเหตุ!$B$5:$G$5</c:f>
              <c:numCache>
                <c:formatCode>General</c:formatCode>
                <c:ptCount val="6"/>
                <c:pt idx="0">
                  <c:v>30</c:v>
                </c:pt>
                <c:pt idx="1">
                  <c:v>27</c:v>
                </c:pt>
                <c:pt idx="2">
                  <c:v>16</c:v>
                </c:pt>
                <c:pt idx="3">
                  <c:v>53</c:v>
                </c:pt>
                <c:pt idx="4">
                  <c:v>20</c:v>
                </c:pt>
                <c:pt idx="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3-4C3A-81B1-B7FF7A9AE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ประกันอุบัติเหตุ!$A$6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ประกันอุบัติเหตุ!$B$4:$G$4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ประกันอุบัติเหตุ!$B$6:$G$6</c:f>
              <c:numCache>
                <c:formatCode>_-* #,##0.00_-;\-* #,##0.00_-;_-* "-"??_-;_-@_-</c:formatCode>
                <c:ptCount val="6"/>
                <c:pt idx="0">
                  <c:v>145031</c:v>
                </c:pt>
                <c:pt idx="1">
                  <c:v>109280</c:v>
                </c:pt>
                <c:pt idx="2">
                  <c:v>41960</c:v>
                </c:pt>
                <c:pt idx="3">
                  <c:v>423621</c:v>
                </c:pt>
                <c:pt idx="4">
                  <c:v>69480</c:v>
                </c:pt>
                <c:pt idx="5">
                  <c:v>90462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8-42C8-8F90-EF76E3C5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สุขภาพจิต!$A$5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สุขภาพจิต!$B$4:$G$4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สุขภาพจิต!$B$5:$G$5</c:f>
              <c:numCache>
                <c:formatCode>General</c:formatCode>
                <c:ptCount val="6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  <c:pt idx="4">
                  <c:v>13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5-48D8-95BB-0D6E91B3E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สุขภาพจิต!$A$6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สุขภาพจิต!$B$4:$G$4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สุขภาพจิต!$B$6:$G$6</c:f>
              <c:numCache>
                <c:formatCode>_-* #,##0.00_-;\-* #,##0.00_-;_-*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A-4B6A-A0CB-5A9C4767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ทุนภายใน!$A$5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ทุนภายใน!$B$4:$G$4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ทุนภายใน!$B$5:$G$5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329</c:v>
                </c:pt>
                <c:pt idx="4">
                  <c:v>25</c:v>
                </c:pt>
                <c:pt idx="5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3-43D0-9508-141DB19BD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ทุนภายใน!$A$6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ทุนภายใน!$B$4:$G$4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ทุนภายใน!$B$6:$G$6</c:f>
              <c:numCache>
                <c:formatCode>_-* #,##0.00_-;\-* #,##0.00_-;_-* "-"??_-;_-@_-</c:formatCode>
                <c:ptCount val="6"/>
                <c:pt idx="0">
                  <c:v>16000</c:v>
                </c:pt>
                <c:pt idx="1">
                  <c:v>23704</c:v>
                </c:pt>
                <c:pt idx="2">
                  <c:v>25000</c:v>
                </c:pt>
                <c:pt idx="3">
                  <c:v>5000490</c:v>
                </c:pt>
                <c:pt idx="4">
                  <c:v>409000</c:v>
                </c:pt>
                <c:pt idx="5">
                  <c:v>3178252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2D8-8542-F28FBC3A5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ทุนภายนอก!$A$5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ทุนภายนอก!$B$4:$G$4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ทุนภายนอก!$B$5:$G$5</c:f>
              <c:numCache>
                <c:formatCode>General</c:formatCode>
                <c:ptCount val="6"/>
                <c:pt idx="0">
                  <c:v>6</c:v>
                </c:pt>
                <c:pt idx="1">
                  <c:v>175</c:v>
                </c:pt>
                <c:pt idx="2">
                  <c:v>43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0-43EE-8739-27724D569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Graph!$B$4:$G$4</c:f>
              <c:numCache>
                <c:formatCode>mmm\-yy</c:formatCode>
                <c:ptCount val="6"/>
                <c:pt idx="0">
                  <c:v>242431</c:v>
                </c:pt>
                <c:pt idx="1">
                  <c:v>242462</c:v>
                </c:pt>
                <c:pt idx="2">
                  <c:v>242492</c:v>
                </c:pt>
                <c:pt idx="3">
                  <c:v>242523</c:v>
                </c:pt>
                <c:pt idx="4">
                  <c:v>242554</c:v>
                </c:pt>
                <c:pt idx="5">
                  <c:v>242583</c:v>
                </c:pt>
              </c:numCache>
            </c:numRef>
          </c:cat>
          <c:val>
            <c:numRef>
              <c:f>Graph!$B$6:$G$6</c:f>
              <c:numCache>
                <c:formatCode>_-* #,##0.00_-;\-* #,##0.00_-;_-*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B-4105-BA3A-36C5313DE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ทุนภายนอก!$A$6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ทุนภายนอก!$B$4:$G$4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ทุนภายนอก!$B$6:$G$6</c:f>
              <c:numCache>
                <c:formatCode>_-* #,##0.00_-;\-* #,##0.00_-;_-* "-"??_-;_-@_-</c:formatCode>
                <c:ptCount val="6"/>
                <c:pt idx="0">
                  <c:v>210000</c:v>
                </c:pt>
                <c:pt idx="1">
                  <c:v>4149500</c:v>
                </c:pt>
                <c:pt idx="2">
                  <c:v>1424600</c:v>
                </c:pt>
                <c:pt idx="3">
                  <c:v>0</c:v>
                </c:pt>
                <c:pt idx="4">
                  <c:v>305100</c:v>
                </c:pt>
                <c:pt idx="5">
                  <c:v>220000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E-404E-90F4-AACBCEB37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กิจกรรมของนักศึกษา!$A$5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กิจกรรมของนักศึกษา!$B$4:$G$4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กิจกรรมของนักศึกษา!$B$5:$G$5</c:f>
              <c:numCache>
                <c:formatCode>General</c:formatCode>
                <c:ptCount val="6"/>
                <c:pt idx="0">
                  <c:v>3</c:v>
                </c:pt>
                <c:pt idx="1">
                  <c:v>14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89-474C-BD16-3BDBA9136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กิจกรรมของนักศึกษา!$A$6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กิจกรรมของนักศึกษา!$B$4:$G$4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กิจกรรมของนักศึกษา!$B$6:$G$6</c:f>
              <c:numCache>
                <c:formatCode>_-* #,##0.00_-;\-* #,##0.00_-;_-* "-"??_-;_-@_-</c:formatCode>
                <c:ptCount val="6"/>
                <c:pt idx="0">
                  <c:v>10800</c:v>
                </c:pt>
                <c:pt idx="1">
                  <c:v>295296</c:v>
                </c:pt>
                <c:pt idx="2">
                  <c:v>51489</c:v>
                </c:pt>
                <c:pt idx="3">
                  <c:v>70190</c:v>
                </c:pt>
                <c:pt idx="4">
                  <c:v>103545</c:v>
                </c:pt>
                <c:pt idx="5">
                  <c:v>93870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1-4F4B-AF6C-9C9246D96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จิตอาสา!$A$5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จิตอาสา!$B$4:$G$4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จิตอาสา!$B$5:$G$5</c:f>
              <c:numCache>
                <c:formatCode>General</c:formatCode>
                <c:ptCount val="6"/>
                <c:pt idx="0">
                  <c:v>127</c:v>
                </c:pt>
                <c:pt idx="1">
                  <c:v>0</c:v>
                </c:pt>
                <c:pt idx="2">
                  <c:v>59</c:v>
                </c:pt>
                <c:pt idx="3">
                  <c:v>0</c:v>
                </c:pt>
                <c:pt idx="4">
                  <c:v>40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2-46F3-B7A0-2371C75D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จิตอาสา!$A$6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จิตอาสา!$B$4:$G$4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จิตอาสา!$B$6:$G$6</c:f>
              <c:numCache>
                <c:formatCode>_-* #,##0.00_-;\-* #,##0.00_-;_-*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8-4EB1-8DE2-A0F4D88F0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การสมัครวิชาทหาร!$A$5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การสมัครวิชาทหาร!$B$4:$G$4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การสมัครวิชาทหาร!$B$5:$G$5</c:f>
              <c:numCache>
                <c:formatCode>General</c:formatCode>
                <c:ptCount val="6"/>
                <c:pt idx="0">
                  <c:v>327</c:v>
                </c:pt>
                <c:pt idx="1">
                  <c:v>327</c:v>
                </c:pt>
                <c:pt idx="2">
                  <c:v>327</c:v>
                </c:pt>
                <c:pt idx="3">
                  <c:v>327</c:v>
                </c:pt>
                <c:pt idx="4">
                  <c:v>327</c:v>
                </c:pt>
                <c:pt idx="5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5-4178-9111-0E74D032E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การสมัครวิชาทหาร!$A$6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การสมัครวิชาทหาร!$B$4:$G$4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การสมัครวิชาทหาร!$B$6:$G$6</c:f>
              <c:numCache>
                <c:formatCode>_-* #,##0.00_-;\-* #,##0.00_-;_-*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A-465F-8762-84FCC90B9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ผ่อนผันการเกณฑ์ทหาร!$A$5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ผ่อนผันการเกณฑ์ทหาร!$B$4:$G$4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ผ่อนผันการเกณฑ์ทหาร!$B$5:$G$5</c:f>
              <c:numCache>
                <c:formatCode>General</c:formatCode>
                <c:ptCount val="6"/>
                <c:pt idx="0">
                  <c:v>700</c:v>
                </c:pt>
                <c:pt idx="1">
                  <c:v>142</c:v>
                </c:pt>
                <c:pt idx="2">
                  <c:v>135</c:v>
                </c:pt>
                <c:pt idx="3">
                  <c:v>120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78-40CC-9FAD-313FE9CF9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ผ่อนผันการเกณฑ์ทหาร!$A$6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ผ่อนผันการเกณฑ์ทหาร!$B$4:$G$4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ผ่อนผันการเกณฑ์ทหาร!$B$6:$G$6</c:f>
              <c:numCache>
                <c:formatCode>_-* #,##0.00_-;\-* #,##0.00_-;_-*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5-41AC-9B55-415438B2A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ผ่อนผันการเรียกพล!$A$5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ผ่อนผันการเรียกพล!$B$4:$G$4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ผ่อนผันการเรียกพล!$B$5:$G$5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E-4BC8-853E-33185DDEF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จำนวนเงินที่ให้บริการ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ผ่อนผันการเรียกพล!$A$6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ผ่อนผันการเรียกพล!$B$4:$G$4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ผ่อนผันการเรียกพล!$B$6:$G$6</c:f>
              <c:numCache>
                <c:formatCode>_-* #,##0.00_-;\-* #,##0.00_-;_-*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7-4C66-B54D-5226B656E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321711"/>
        <c:axId val="1747317967"/>
      </c:lineChart>
      <c:dateAx>
        <c:axId val="1747321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7967"/>
        <c:crosses val="autoZero"/>
        <c:auto val="1"/>
        <c:lblOffset val="100"/>
        <c:baseTimeUnit val="months"/>
      </c:dateAx>
      <c:valAx>
        <c:axId val="174731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จำนวนเงิน (บาท)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217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จำนวนผู้ใช้บริการ/จำนวนโครงการของงาน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ขอยกเว้นการเกณฑ์ทหาร!$A$5</c:f>
              <c:strCache>
                <c:ptCount val="1"/>
                <c:pt idx="0">
                  <c:v>จำนวนผู้ใช้บริการ/
จำนวนโครงการ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ขอยกเว้นการเกณฑ์ทหาร!$B$4:$G$4</c:f>
              <c:numCache>
                <c:formatCode>mmm\-yy</c:formatCode>
                <c:ptCount val="6"/>
                <c:pt idx="0">
                  <c:v>242797</c:v>
                </c:pt>
                <c:pt idx="1">
                  <c:v>242828</c:v>
                </c:pt>
                <c:pt idx="2">
                  <c:v>242858</c:v>
                </c:pt>
                <c:pt idx="3">
                  <c:v>242889</c:v>
                </c:pt>
                <c:pt idx="4">
                  <c:v>242920</c:v>
                </c:pt>
                <c:pt idx="5">
                  <c:v>242948</c:v>
                </c:pt>
              </c:numCache>
            </c:numRef>
          </c:cat>
          <c:val>
            <c:numRef>
              <c:f>ขอยกเว้นการเกณฑ์ทหาร!$B$5:$G$5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5-425D-9C51-68E7D2956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297999"/>
        <c:axId val="1747310895"/>
      </c:lineChart>
      <c:dateAx>
        <c:axId val="174729799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310895"/>
        <c:crosses val="autoZero"/>
        <c:auto val="1"/>
        <c:lblOffset val="100"/>
        <c:baseTimeUnit val="months"/>
      </c:dateAx>
      <c:valAx>
        <c:axId val="174731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จำนวน</a:t>
                </a:r>
                <a:r>
                  <a:rPr lang="th-TH" baseline="0"/>
                  <a:t> (คน/โครงการ)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297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26B50F-1733-4467-9D6B-4A65AE9C8D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095342-37FC-4208-9A2B-FB9B552A1F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3A3DAC-7D0C-4055-8526-7F5F81362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34C6B0-DE1F-4E01-9103-C35B3C736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C0E884-C001-4B59-B95B-3B1FE20A0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CAD806-262D-466C-99AE-53C8AF1DC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9CBD74-CC58-485A-B6B9-53113A0CD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7BB561-454F-4B28-9FCA-113179ABA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A3ED89-BCD1-4347-8F1B-6047B8DC2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8FFF49-5C99-401B-A507-4871FB48D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44B8CC-0B41-4A8A-8218-DD34F5929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8</xdr:row>
      <xdr:rowOff>13970</xdr:rowOff>
    </xdr:from>
    <xdr:to>
      <xdr:col>10</xdr:col>
      <xdr:colOff>247650</xdr:colOff>
      <xdr:row>23</xdr:row>
      <xdr:rowOff>13970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24CCFF-10A5-4FD1-947A-EB8094C82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EBBA5B-0411-482B-A672-D9B69B234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8</xdr:row>
      <xdr:rowOff>13970</xdr:rowOff>
    </xdr:from>
    <xdr:to>
      <xdr:col>10</xdr:col>
      <xdr:colOff>247650</xdr:colOff>
      <xdr:row>23</xdr:row>
      <xdr:rowOff>13970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CFE3CA-AD7C-4D70-B6C7-A89FEB01A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5380E2-4CD6-4324-9CEE-95EBE1095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78C30E-C63E-4AE4-BDA9-1F88AC440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92F59A-2AA1-4925-83AF-763671859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9AA666-66C0-413F-B6D5-70EA0C209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32272B-84F1-4A8D-B2D3-30688CB95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B6A991-11A3-4F68-AED5-8F20DF9A9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B18CD3-371C-4066-ADE6-CD4119B63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178995-8DBA-4E34-8F4A-5F19D9B77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7620</xdr:rowOff>
    </xdr:from>
    <xdr:to>
      <xdr:col>4</xdr:col>
      <xdr:colOff>807720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6BD630-E46D-4B8F-8685-85D6EC009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7620</xdr:rowOff>
    </xdr:from>
    <xdr:to>
      <xdr:col>10</xdr:col>
      <xdr:colOff>228600</xdr:colOff>
      <xdr:row>23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F16DFA-3AF0-4DB9-B0E2-4C192D2EB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showGridLines="0" tabSelected="1" workbookViewId="0">
      <selection activeCell="B13" sqref="B13"/>
    </sheetView>
  </sheetViews>
  <sheetFormatPr defaultColWidth="8.7265625" defaultRowHeight="20.5"/>
  <cols>
    <col min="1" max="1" width="5.6328125" style="1" customWidth="1"/>
    <col min="2" max="2" width="49" style="1" customWidth="1"/>
    <col min="3" max="3" width="7.26953125" style="1" customWidth="1"/>
    <col min="4" max="4" width="14" style="1" customWidth="1"/>
    <col min="5" max="5" width="7.26953125" style="1" customWidth="1"/>
    <col min="6" max="6" width="14" style="1" customWidth="1"/>
    <col min="7" max="7" width="7.26953125" style="1" customWidth="1"/>
    <col min="8" max="8" width="14" style="1" customWidth="1"/>
    <col min="9" max="9" width="7.26953125" style="1" customWidth="1"/>
    <col min="10" max="10" width="14" style="1" customWidth="1"/>
    <col min="11" max="11" width="7.26953125" style="1" customWidth="1"/>
    <col min="12" max="12" width="14" style="1" customWidth="1"/>
    <col min="13" max="13" width="7.26953125" style="1" customWidth="1"/>
    <col min="14" max="14" width="14" style="1" customWidth="1"/>
    <col min="15" max="15" width="30.08984375" style="1" customWidth="1"/>
    <col min="16" max="16384" width="8.7265625" style="1"/>
  </cols>
  <sheetData>
    <row r="1" spans="1:2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6" s="4" customFormat="1">
      <c r="A2" s="25" t="s">
        <v>0</v>
      </c>
      <c r="B2" s="25" t="s">
        <v>1</v>
      </c>
      <c r="C2" s="28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25" t="s">
        <v>3</v>
      </c>
    </row>
    <row r="3" spans="1:26" s="4" customFormat="1">
      <c r="A3" s="26"/>
      <c r="B3" s="26"/>
      <c r="C3" s="24">
        <v>23651</v>
      </c>
      <c r="D3" s="24"/>
      <c r="E3" s="24">
        <v>23682</v>
      </c>
      <c r="F3" s="24"/>
      <c r="G3" s="24">
        <v>23712</v>
      </c>
      <c r="H3" s="24"/>
      <c r="I3" s="24">
        <v>23743</v>
      </c>
      <c r="J3" s="24"/>
      <c r="K3" s="24">
        <v>23774</v>
      </c>
      <c r="L3" s="24"/>
      <c r="M3" s="24">
        <v>23802</v>
      </c>
      <c r="N3" s="24"/>
      <c r="O3" s="26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4" customFormat="1">
      <c r="A4" s="27"/>
      <c r="B4" s="27"/>
      <c r="C4" s="6" t="s">
        <v>20</v>
      </c>
      <c r="D4" s="6" t="s">
        <v>21</v>
      </c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27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19" customFormat="1">
      <c r="A5" s="16">
        <v>1</v>
      </c>
      <c r="B5" s="17" t="s">
        <v>9</v>
      </c>
      <c r="C5" s="18">
        <v>327</v>
      </c>
      <c r="D5" s="18"/>
      <c r="E5" s="18">
        <v>327</v>
      </c>
      <c r="F5" s="18"/>
      <c r="G5" s="18">
        <v>327</v>
      </c>
      <c r="H5" s="18"/>
      <c r="I5" s="18">
        <v>327</v>
      </c>
      <c r="J5" s="18"/>
      <c r="K5" s="18">
        <v>327</v>
      </c>
      <c r="L5" s="18"/>
      <c r="M5" s="18">
        <v>327</v>
      </c>
      <c r="N5" s="18"/>
      <c r="O5" s="17" t="s">
        <v>4</v>
      </c>
    </row>
    <row r="6" spans="1:26" s="19" customFormat="1">
      <c r="A6" s="16">
        <v>2</v>
      </c>
      <c r="B6" s="17" t="s">
        <v>10</v>
      </c>
      <c r="C6" s="18">
        <v>700</v>
      </c>
      <c r="D6" s="18">
        <v>0</v>
      </c>
      <c r="E6" s="18">
        <v>142</v>
      </c>
      <c r="F6" s="18">
        <v>0</v>
      </c>
      <c r="G6" s="18">
        <v>135</v>
      </c>
      <c r="H6" s="18">
        <v>0</v>
      </c>
      <c r="I6" s="18">
        <v>120</v>
      </c>
      <c r="J6" s="18">
        <v>0</v>
      </c>
      <c r="K6" s="18">
        <v>20</v>
      </c>
      <c r="L6" s="18">
        <v>0</v>
      </c>
      <c r="M6" s="18">
        <v>0</v>
      </c>
      <c r="N6" s="18">
        <v>0</v>
      </c>
      <c r="O6" s="17" t="s">
        <v>5</v>
      </c>
    </row>
    <row r="7" spans="1:26" s="19" customFormat="1">
      <c r="A7" s="16">
        <v>3</v>
      </c>
      <c r="B7" s="17" t="s">
        <v>11</v>
      </c>
      <c r="C7" s="18">
        <v>0</v>
      </c>
      <c r="D7" s="18"/>
      <c r="E7" s="18">
        <v>0</v>
      </c>
      <c r="F7" s="18"/>
      <c r="G7" s="18">
        <v>0</v>
      </c>
      <c r="H7" s="18"/>
      <c r="I7" s="18">
        <v>0</v>
      </c>
      <c r="J7" s="18"/>
      <c r="K7" s="18">
        <v>0</v>
      </c>
      <c r="L7" s="18"/>
      <c r="M7" s="18">
        <v>0</v>
      </c>
      <c r="N7" s="18"/>
      <c r="O7" s="17" t="s">
        <v>6</v>
      </c>
    </row>
    <row r="8" spans="1:26" s="19" customFormat="1">
      <c r="A8" s="16">
        <v>4</v>
      </c>
      <c r="B8" s="17" t="s">
        <v>12</v>
      </c>
      <c r="C8" s="18">
        <v>6</v>
      </c>
      <c r="D8" s="18"/>
      <c r="E8" s="18">
        <v>6</v>
      </c>
      <c r="F8" s="18"/>
      <c r="G8" s="18">
        <v>0</v>
      </c>
      <c r="H8" s="18"/>
      <c r="I8" s="18">
        <v>0</v>
      </c>
      <c r="J8" s="18"/>
      <c r="K8" s="18">
        <v>0</v>
      </c>
      <c r="L8" s="18"/>
      <c r="M8" s="18">
        <v>0</v>
      </c>
      <c r="N8" s="18"/>
      <c r="O8" s="17" t="s">
        <v>7</v>
      </c>
    </row>
    <row r="9" spans="1:26" s="19" customFormat="1">
      <c r="A9" s="16">
        <v>5</v>
      </c>
      <c r="B9" s="17" t="s">
        <v>24</v>
      </c>
      <c r="C9" s="18">
        <v>0</v>
      </c>
      <c r="D9" s="18"/>
      <c r="E9" s="18">
        <v>0</v>
      </c>
      <c r="F9" s="18"/>
      <c r="G9" s="18">
        <v>0</v>
      </c>
      <c r="H9" s="18"/>
      <c r="I9" s="18">
        <v>0</v>
      </c>
      <c r="J9" s="18"/>
      <c r="K9" s="18">
        <v>0</v>
      </c>
      <c r="L9" s="18"/>
      <c r="M9" s="18">
        <v>0</v>
      </c>
      <c r="N9" s="18"/>
      <c r="O9" s="17" t="s">
        <v>8</v>
      </c>
    </row>
    <row r="10" spans="1:26" s="19" customFormat="1">
      <c r="A10" s="16">
        <v>6</v>
      </c>
      <c r="B10" s="17" t="s">
        <v>14</v>
      </c>
      <c r="C10" s="20">
        <v>30</v>
      </c>
      <c r="D10" s="20">
        <v>145031</v>
      </c>
      <c r="E10" s="20">
        <v>27</v>
      </c>
      <c r="F10" s="20">
        <v>109280</v>
      </c>
      <c r="G10" s="20">
        <v>16</v>
      </c>
      <c r="H10" s="20">
        <v>41960</v>
      </c>
      <c r="I10" s="20">
        <v>53</v>
      </c>
      <c r="J10" s="20">
        <v>423621</v>
      </c>
      <c r="K10" s="20">
        <v>20</v>
      </c>
      <c r="L10" s="20">
        <v>69480</v>
      </c>
      <c r="M10" s="20">
        <v>35</v>
      </c>
      <c r="N10" s="20">
        <v>90462</v>
      </c>
      <c r="O10" s="21">
        <v>879834</v>
      </c>
    </row>
    <row r="11" spans="1:26" s="19" customFormat="1">
      <c r="A11" s="16">
        <v>7</v>
      </c>
      <c r="B11" s="17" t="s">
        <v>15</v>
      </c>
      <c r="C11" s="22">
        <v>7</v>
      </c>
      <c r="D11" s="22">
        <v>0</v>
      </c>
      <c r="E11" s="22">
        <v>11</v>
      </c>
      <c r="F11" s="22">
        <v>0</v>
      </c>
      <c r="G11" s="22">
        <v>14</v>
      </c>
      <c r="H11" s="22">
        <v>0</v>
      </c>
      <c r="I11" s="22">
        <v>16</v>
      </c>
      <c r="J11" s="22">
        <v>0</v>
      </c>
      <c r="K11" s="22">
        <v>13</v>
      </c>
      <c r="L11" s="22">
        <v>0</v>
      </c>
      <c r="M11" s="22">
        <v>9</v>
      </c>
      <c r="N11" s="22">
        <v>0</v>
      </c>
      <c r="O11" s="17"/>
    </row>
    <row r="12" spans="1:26" s="19" customFormat="1">
      <c r="A12" s="16">
        <v>8</v>
      </c>
      <c r="B12" s="17" t="s">
        <v>16</v>
      </c>
      <c r="C12" s="18">
        <v>1</v>
      </c>
      <c r="D12" s="18">
        <v>16000</v>
      </c>
      <c r="E12" s="18">
        <v>4</v>
      </c>
      <c r="F12" s="18">
        <v>23704</v>
      </c>
      <c r="G12" s="18">
        <v>1</v>
      </c>
      <c r="H12" s="18">
        <v>25000</v>
      </c>
      <c r="I12" s="18">
        <v>329</v>
      </c>
      <c r="J12" s="18">
        <v>5000490</v>
      </c>
      <c r="K12" s="18">
        <v>25</v>
      </c>
      <c r="L12" s="18">
        <v>409000</v>
      </c>
      <c r="M12" s="18">
        <v>120</v>
      </c>
      <c r="N12" s="18">
        <v>3178252</v>
      </c>
      <c r="O12" s="17"/>
    </row>
    <row r="13" spans="1:26" s="19" customFormat="1">
      <c r="A13" s="16">
        <v>9</v>
      </c>
      <c r="B13" s="17" t="s">
        <v>17</v>
      </c>
      <c r="C13" s="18">
        <v>6</v>
      </c>
      <c r="D13" s="18">
        <v>210000</v>
      </c>
      <c r="E13" s="18">
        <v>175</v>
      </c>
      <c r="F13" s="18">
        <v>4149500</v>
      </c>
      <c r="G13" s="18">
        <v>43</v>
      </c>
      <c r="H13" s="18">
        <v>1424600</v>
      </c>
      <c r="I13" s="18">
        <v>0</v>
      </c>
      <c r="J13" s="18">
        <v>0</v>
      </c>
      <c r="K13" s="18">
        <v>8</v>
      </c>
      <c r="L13" s="18">
        <v>305100</v>
      </c>
      <c r="M13" s="18">
        <v>8</v>
      </c>
      <c r="N13" s="18">
        <v>220000</v>
      </c>
      <c r="O13" s="17"/>
    </row>
    <row r="14" spans="1:26" s="19" customFormat="1">
      <c r="A14" s="16">
        <v>10</v>
      </c>
      <c r="B14" s="17" t="s">
        <v>18</v>
      </c>
      <c r="C14" s="18">
        <v>3</v>
      </c>
      <c r="D14" s="18">
        <v>10800</v>
      </c>
      <c r="E14" s="18">
        <v>14</v>
      </c>
      <c r="F14" s="18">
        <v>295296</v>
      </c>
      <c r="G14" s="18">
        <v>3</v>
      </c>
      <c r="H14" s="18">
        <v>51489</v>
      </c>
      <c r="I14" s="18">
        <v>3</v>
      </c>
      <c r="J14" s="18">
        <v>70190</v>
      </c>
      <c r="K14" s="18">
        <v>4</v>
      </c>
      <c r="L14" s="18">
        <v>103545</v>
      </c>
      <c r="M14" s="18">
        <v>3</v>
      </c>
      <c r="N14" s="18">
        <v>93870</v>
      </c>
      <c r="O14" s="17"/>
    </row>
    <row r="15" spans="1:26" s="19" customFormat="1">
      <c r="A15" s="16">
        <v>11</v>
      </c>
      <c r="B15" s="17" t="s">
        <v>19</v>
      </c>
      <c r="C15" s="18">
        <v>127</v>
      </c>
      <c r="D15" s="18">
        <v>0</v>
      </c>
      <c r="E15" s="22">
        <v>0</v>
      </c>
      <c r="F15" s="22">
        <v>0</v>
      </c>
      <c r="G15" s="22">
        <v>59</v>
      </c>
      <c r="H15" s="22">
        <v>0</v>
      </c>
      <c r="I15" s="22">
        <v>0</v>
      </c>
      <c r="J15" s="22">
        <v>0</v>
      </c>
      <c r="K15" s="22">
        <v>40</v>
      </c>
      <c r="L15" s="22">
        <v>0</v>
      </c>
      <c r="M15" s="22">
        <v>3</v>
      </c>
      <c r="N15" s="22">
        <v>0</v>
      </c>
      <c r="O15" s="17"/>
    </row>
    <row r="16" spans="1:26">
      <c r="A16" s="3"/>
      <c r="B16" s="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"/>
    </row>
    <row r="17" spans="1:15">
      <c r="A17" s="3"/>
      <c r="B17" s="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"/>
    </row>
    <row r="18" spans="1:15">
      <c r="A18" s="3"/>
      <c r="B18" s="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"/>
    </row>
    <row r="19" spans="1:15">
      <c r="A19" s="3"/>
      <c r="B19" s="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"/>
    </row>
    <row r="20" spans="1:15">
      <c r="A20" s="3"/>
      <c r="B20" s="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"/>
    </row>
    <row r="25" spans="1:15">
      <c r="B25" s="1" t="s">
        <v>9</v>
      </c>
      <c r="C25" s="1">
        <v>1</v>
      </c>
    </row>
    <row r="26" spans="1:15">
      <c r="B26" s="1" t="s">
        <v>10</v>
      </c>
      <c r="C26" s="1">
        <v>2</v>
      </c>
    </row>
    <row r="27" spans="1:15">
      <c r="B27" s="1" t="s">
        <v>11</v>
      </c>
      <c r="C27" s="1">
        <v>3</v>
      </c>
    </row>
    <row r="28" spans="1:15">
      <c r="B28" s="1" t="s">
        <v>12</v>
      </c>
      <c r="C28" s="1">
        <v>4</v>
      </c>
    </row>
    <row r="29" spans="1:15">
      <c r="B29" s="1" t="s">
        <v>13</v>
      </c>
      <c r="C29" s="1">
        <v>5</v>
      </c>
    </row>
    <row r="30" spans="1:15">
      <c r="B30" s="1" t="s">
        <v>14</v>
      </c>
      <c r="C30" s="1">
        <v>6</v>
      </c>
    </row>
    <row r="31" spans="1:15">
      <c r="B31" s="1" t="s">
        <v>15</v>
      </c>
      <c r="C31" s="1">
        <v>7</v>
      </c>
    </row>
    <row r="32" spans="1:15">
      <c r="B32" s="1" t="s">
        <v>16</v>
      </c>
      <c r="C32" s="1">
        <v>8</v>
      </c>
    </row>
    <row r="33" spans="2:3">
      <c r="B33" s="1" t="s">
        <v>17</v>
      </c>
      <c r="C33" s="1">
        <v>9</v>
      </c>
    </row>
    <row r="34" spans="2:3">
      <c r="B34" s="1" t="s">
        <v>18</v>
      </c>
      <c r="C34" s="1">
        <v>10</v>
      </c>
    </row>
    <row r="35" spans="2:3">
      <c r="B35" s="1" t="s">
        <v>19</v>
      </c>
      <c r="C35" s="1">
        <v>11</v>
      </c>
    </row>
  </sheetData>
  <mergeCells count="41">
    <mergeCell ref="E20:F20"/>
    <mergeCell ref="G20:H20"/>
    <mergeCell ref="I20:J20"/>
    <mergeCell ref="K20:L20"/>
    <mergeCell ref="M20:N20"/>
    <mergeCell ref="E19:F19"/>
    <mergeCell ref="G19:H19"/>
    <mergeCell ref="I19:J19"/>
    <mergeCell ref="K19:L19"/>
    <mergeCell ref="M19:N19"/>
    <mergeCell ref="E18:F18"/>
    <mergeCell ref="G18:H18"/>
    <mergeCell ref="I18:J18"/>
    <mergeCell ref="K18:L18"/>
    <mergeCell ref="M18:N18"/>
    <mergeCell ref="E17:F17"/>
    <mergeCell ref="G17:H17"/>
    <mergeCell ref="I17:J17"/>
    <mergeCell ref="K17:L17"/>
    <mergeCell ref="M17:N17"/>
    <mergeCell ref="E16:F16"/>
    <mergeCell ref="G16:H16"/>
    <mergeCell ref="I16:J16"/>
    <mergeCell ref="K16:L16"/>
    <mergeCell ref="M16:N16"/>
    <mergeCell ref="C20:D20"/>
    <mergeCell ref="C16:D16"/>
    <mergeCell ref="C17:D17"/>
    <mergeCell ref="C18:D18"/>
    <mergeCell ref="C19:D19"/>
    <mergeCell ref="A1:O1"/>
    <mergeCell ref="M3:N3"/>
    <mergeCell ref="K3:L3"/>
    <mergeCell ref="I3:J3"/>
    <mergeCell ref="G3:H3"/>
    <mergeCell ref="E3:F3"/>
    <mergeCell ref="C3:D3"/>
    <mergeCell ref="B2:B4"/>
    <mergeCell ref="A2:A4"/>
    <mergeCell ref="O2:O4"/>
    <mergeCell ref="C2:N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CA290-C672-4016-BC3B-189CD7639149}">
  <dimension ref="A1:J8"/>
  <sheetViews>
    <sheetView workbookViewId="0">
      <selection activeCell="I6" sqref="I5:I6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16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8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>
        <f t="shared" ref="B5:G5" si="1">VLOOKUP($A$3,DTBase,B3,FALSE)</f>
        <v>1</v>
      </c>
      <c r="C5" s="11">
        <f t="shared" si="1"/>
        <v>4</v>
      </c>
      <c r="D5" s="11">
        <f t="shared" si="1"/>
        <v>1</v>
      </c>
      <c r="E5" s="11">
        <f t="shared" si="1"/>
        <v>329</v>
      </c>
      <c r="F5" s="11">
        <f t="shared" si="1"/>
        <v>25</v>
      </c>
      <c r="G5" s="11">
        <f t="shared" si="1"/>
        <v>120</v>
      </c>
    </row>
    <row r="6" spans="1:10">
      <c r="A6" s="9" t="s">
        <v>21</v>
      </c>
      <c r="B6" s="12">
        <f t="shared" ref="B6:G6" si="2">IF(VLOOKUP($A$3,DTBase,B3+1,FALSE)=0,"ไม่มี",VLOOKUP($A$3,DTBase,B3+1,FALSE))</f>
        <v>16000</v>
      </c>
      <c r="C6" s="12">
        <f t="shared" si="2"/>
        <v>23704</v>
      </c>
      <c r="D6" s="12">
        <f t="shared" si="2"/>
        <v>25000</v>
      </c>
      <c r="E6" s="12">
        <f t="shared" si="2"/>
        <v>5000490</v>
      </c>
      <c r="F6" s="12">
        <f t="shared" si="2"/>
        <v>409000</v>
      </c>
      <c r="G6" s="12">
        <f t="shared" si="2"/>
        <v>3178252</v>
      </c>
    </row>
    <row r="8" spans="1:10" ht="23.5">
      <c r="B8" s="32" t="str">
        <f>A2</f>
        <v>8 ข้อมูลนักศึกษาที่ได้รับทุนและข้อมูลเงิน (ภายใน)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614E4F-9E1D-4DDB-BB3B-0ADB6390C233}">
          <x14:formula1>
            <xm:f>AllStats!$B$5:$B$15</xm:f>
          </x14:formula1>
          <xm:sqref>A2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EA63-825E-4EAD-A3BB-9D2939A422A0}">
  <dimension ref="A1:J8"/>
  <sheetViews>
    <sheetView workbookViewId="0">
      <selection activeCell="F27" sqref="F27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17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9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>
        <f t="shared" ref="B5:G5" si="1">VLOOKUP($A$3,DTBase,B3,FALSE)</f>
        <v>6</v>
      </c>
      <c r="C5" s="11">
        <f t="shared" si="1"/>
        <v>175</v>
      </c>
      <c r="D5" s="11">
        <f t="shared" si="1"/>
        <v>43</v>
      </c>
      <c r="E5" s="11">
        <f t="shared" si="1"/>
        <v>0</v>
      </c>
      <c r="F5" s="11">
        <f t="shared" si="1"/>
        <v>8</v>
      </c>
      <c r="G5" s="11">
        <f t="shared" si="1"/>
        <v>8</v>
      </c>
    </row>
    <row r="6" spans="1:10">
      <c r="A6" s="9" t="s">
        <v>21</v>
      </c>
      <c r="B6" s="12">
        <f t="shared" ref="B6:G6" si="2">IF(VLOOKUP($A$3,DTBase,B3+1,FALSE)=0,"ไม่มี",VLOOKUP($A$3,DTBase,B3+1,FALSE))</f>
        <v>210000</v>
      </c>
      <c r="C6" s="12">
        <f t="shared" si="2"/>
        <v>4149500</v>
      </c>
      <c r="D6" s="12">
        <f t="shared" si="2"/>
        <v>1424600</v>
      </c>
      <c r="E6" s="12" t="str">
        <f t="shared" si="2"/>
        <v>ไม่มี</v>
      </c>
      <c r="F6" s="12">
        <f t="shared" si="2"/>
        <v>305100</v>
      </c>
      <c r="G6" s="12">
        <f t="shared" si="2"/>
        <v>220000</v>
      </c>
    </row>
    <row r="8" spans="1:10" ht="23.5">
      <c r="B8" s="32" t="str">
        <f>A2</f>
        <v>9 ข้อมูลทุนการศึกษา (ทุนภายนอก) (ข้อมูลทุนและข้อมูลเงิน)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83F6CB-7120-4047-99E6-DEFD8C863A92}">
          <x14:formula1>
            <xm:f>AllStats!$B$5:$B$15</xm:f>
          </x14:formula1>
          <xm:sqref>A2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C0E50-CC0C-4EEE-9DB9-DB65B2A8F0F3}">
  <dimension ref="A1:J8"/>
  <sheetViews>
    <sheetView workbookViewId="0">
      <selection activeCell="I5" sqref="I5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18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10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>
        <f t="shared" ref="B5:G5" si="1">VLOOKUP($A$3,DTBase,B3,FALSE)</f>
        <v>3</v>
      </c>
      <c r="C5" s="11">
        <f t="shared" si="1"/>
        <v>14</v>
      </c>
      <c r="D5" s="11">
        <f t="shared" si="1"/>
        <v>3</v>
      </c>
      <c r="E5" s="11">
        <f t="shared" si="1"/>
        <v>3</v>
      </c>
      <c r="F5" s="11">
        <f t="shared" si="1"/>
        <v>4</v>
      </c>
      <c r="G5" s="11">
        <f t="shared" si="1"/>
        <v>3</v>
      </c>
    </row>
    <row r="6" spans="1:10">
      <c r="A6" s="9" t="s">
        <v>21</v>
      </c>
      <c r="B6" s="12">
        <f t="shared" ref="B6:G6" si="2">IF(VLOOKUP($A$3,DTBase,B3+1,FALSE)=0,"ไม่มี",VLOOKUP($A$3,DTBase,B3+1,FALSE))</f>
        <v>10800</v>
      </c>
      <c r="C6" s="12">
        <f t="shared" si="2"/>
        <v>295296</v>
      </c>
      <c r="D6" s="12">
        <f t="shared" si="2"/>
        <v>51489</v>
      </c>
      <c r="E6" s="12">
        <f t="shared" si="2"/>
        <v>70190</v>
      </c>
      <c r="F6" s="12">
        <f t="shared" si="2"/>
        <v>103545</v>
      </c>
      <c r="G6" s="12">
        <f t="shared" si="2"/>
        <v>93870</v>
      </c>
    </row>
    <row r="8" spans="1:10" ht="23.5">
      <c r="B8" s="32" t="str">
        <f>A2</f>
        <v>10 ข้อมูลกิจกรรม/โครงการของนักศึกษา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B00482-71BC-45D3-A10E-1EC9C71BF6B0}">
          <x14:formula1>
            <xm:f>AllStats!$B$5:$B$15</xm:f>
          </x14:formula1>
          <xm:sqref>A2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0F17F-7AB2-4C6E-9E61-E580630DDB2B}">
  <dimension ref="A1:J8"/>
  <sheetViews>
    <sheetView workbookViewId="0">
      <selection activeCell="I4" sqref="I4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19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11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>
        <f t="shared" ref="B5:G5" si="1">VLOOKUP($A$3,DTBase,B3,FALSE)</f>
        <v>127</v>
      </c>
      <c r="C5" s="11">
        <f t="shared" si="1"/>
        <v>0</v>
      </c>
      <c r="D5" s="11">
        <f t="shared" si="1"/>
        <v>59</v>
      </c>
      <c r="E5" s="11">
        <f t="shared" si="1"/>
        <v>0</v>
      </c>
      <c r="F5" s="11">
        <f t="shared" si="1"/>
        <v>40</v>
      </c>
      <c r="G5" s="11">
        <f t="shared" si="1"/>
        <v>3</v>
      </c>
    </row>
    <row r="6" spans="1:10">
      <c r="A6" s="9" t="s">
        <v>21</v>
      </c>
      <c r="B6" s="12" t="str">
        <f t="shared" ref="B6:G6" si="2">IF(VLOOKUP($A$3,DTBase,B3+1,FALSE)=0,"ไม่มี",VLOOKUP($A$3,DTBase,B3+1,FALSE))</f>
        <v>ไม่มี</v>
      </c>
      <c r="C6" s="12" t="str">
        <f t="shared" si="2"/>
        <v>ไม่มี</v>
      </c>
      <c r="D6" s="12" t="str">
        <f t="shared" si="2"/>
        <v>ไม่มี</v>
      </c>
      <c r="E6" s="12" t="str">
        <f t="shared" si="2"/>
        <v>ไม่มี</v>
      </c>
      <c r="F6" s="12" t="str">
        <f t="shared" si="2"/>
        <v>ไม่มี</v>
      </c>
      <c r="G6" s="12" t="str">
        <f t="shared" si="2"/>
        <v>ไม่มี</v>
      </c>
    </row>
    <row r="8" spans="1:10" ht="23.5">
      <c r="B8" s="32" t="str">
        <f>A2</f>
        <v>11 ข้อมูลกิจกรรม/โครงการของจิตอาสา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54DB84-06E0-4F6C-99C0-C6A9DB21006E}">
          <x14:formula1>
            <xm:f>AllStats!$B$5:$B$15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5FB1E-F965-497B-9DFD-FB17D7AA1427}">
  <dimension ref="A1:J8"/>
  <sheetViews>
    <sheetView workbookViewId="0">
      <selection activeCell="K5" sqref="K5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9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1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242431</v>
      </c>
      <c r="C4" s="10">
        <v>242462</v>
      </c>
      <c r="D4" s="10">
        <v>242492</v>
      </c>
      <c r="E4" s="10">
        <v>242523</v>
      </c>
      <c r="F4" s="10">
        <v>242554</v>
      </c>
      <c r="G4" s="10">
        <v>242583</v>
      </c>
    </row>
    <row r="5" spans="1:10" ht="29">
      <c r="A5" s="14" t="s">
        <v>23</v>
      </c>
      <c r="B5" s="11">
        <f t="shared" ref="B5:G5" si="1">VLOOKUP($A$3,DTBase,B3,FALSE)</f>
        <v>327</v>
      </c>
      <c r="C5" s="11">
        <f t="shared" si="1"/>
        <v>327</v>
      </c>
      <c r="D5" s="11">
        <f t="shared" si="1"/>
        <v>327</v>
      </c>
      <c r="E5" s="11">
        <f t="shared" si="1"/>
        <v>327</v>
      </c>
      <c r="F5" s="11">
        <f t="shared" si="1"/>
        <v>327</v>
      </c>
      <c r="G5" s="11">
        <f t="shared" si="1"/>
        <v>327</v>
      </c>
    </row>
    <row r="6" spans="1:10">
      <c r="A6" s="9" t="s">
        <v>21</v>
      </c>
      <c r="B6" s="12" t="str">
        <f t="shared" ref="B6:G6" si="2">IF(VLOOKUP($A$3,DTBase,B3+1,FALSE)=0,"ไม่มี",VLOOKUP($A$3,DTBase,B3+1,FALSE))</f>
        <v>ไม่มี</v>
      </c>
      <c r="C6" s="12" t="str">
        <f t="shared" si="2"/>
        <v>ไม่มี</v>
      </c>
      <c r="D6" s="12" t="str">
        <f t="shared" si="2"/>
        <v>ไม่มี</v>
      </c>
      <c r="E6" s="12" t="str">
        <f t="shared" si="2"/>
        <v>ไม่มี</v>
      </c>
      <c r="F6" s="12" t="str">
        <f t="shared" si="2"/>
        <v>ไม่มี</v>
      </c>
      <c r="G6" s="12" t="str">
        <f t="shared" si="2"/>
        <v>ไม่มี</v>
      </c>
    </row>
    <row r="8" spans="1:10" ht="23.5">
      <c r="B8" s="32" t="str">
        <f>A2</f>
        <v>1 ข้อมูลผู้มาติดต่องานด้านการสมัครเรียนวิชาทหาร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B8:J8"/>
    <mergeCell ref="A1:G1"/>
    <mergeCell ref="A2:G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349DD2-1BFF-403C-8963-7203BFD58860}">
          <x14:formula1>
            <xm:f>AllStats!$B$5:$B$15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F4AB-2289-40D7-AA77-87318D439967}">
  <dimension ref="A1:J8"/>
  <sheetViews>
    <sheetView workbookViewId="0">
      <selection activeCell="I6" sqref="I6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9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1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>
        <f t="shared" ref="B5:G5" si="1">VLOOKUP($A$3,DTBase,B3,FALSE)</f>
        <v>327</v>
      </c>
      <c r="C5" s="11">
        <f t="shared" si="1"/>
        <v>327</v>
      </c>
      <c r="D5" s="11">
        <f t="shared" si="1"/>
        <v>327</v>
      </c>
      <c r="E5" s="11">
        <f t="shared" si="1"/>
        <v>327</v>
      </c>
      <c r="F5" s="11">
        <f t="shared" si="1"/>
        <v>327</v>
      </c>
      <c r="G5" s="11">
        <f t="shared" si="1"/>
        <v>327</v>
      </c>
    </row>
    <row r="6" spans="1:10">
      <c r="A6" s="9" t="s">
        <v>21</v>
      </c>
      <c r="B6" s="12" t="str">
        <f t="shared" ref="B6:G6" si="2">IF(VLOOKUP($A$3,DTBase,B3+1,FALSE)=0,"ไม่มี",VLOOKUP($A$3,DTBase,B3+1,FALSE))</f>
        <v>ไม่มี</v>
      </c>
      <c r="C6" s="12" t="str">
        <f t="shared" si="2"/>
        <v>ไม่มี</v>
      </c>
      <c r="D6" s="12" t="str">
        <f t="shared" si="2"/>
        <v>ไม่มี</v>
      </c>
      <c r="E6" s="12" t="str">
        <f t="shared" si="2"/>
        <v>ไม่มี</v>
      </c>
      <c r="F6" s="12" t="str">
        <f t="shared" si="2"/>
        <v>ไม่มี</v>
      </c>
      <c r="G6" s="12" t="str">
        <f t="shared" si="2"/>
        <v>ไม่มี</v>
      </c>
    </row>
    <row r="8" spans="1:10" ht="23.5">
      <c r="B8" s="32" t="str">
        <f>A2</f>
        <v>1 ข้อมูลผู้มาติดต่องานด้านการสมัครเรียนวิชาทหาร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B0393C-CED4-40DE-B94B-5C3F2F97AB45}">
          <x14:formula1>
            <xm:f>AllStats!$B$5:$B$15</xm:f>
          </x14:formula1>
          <xm:sqref>A2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3930-5644-41D2-AC08-BD2063FBA156}">
  <dimension ref="A1:J8"/>
  <sheetViews>
    <sheetView workbookViewId="0">
      <selection activeCell="I5" sqref="I5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10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2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>
        <f t="shared" ref="B5:G5" si="1">VLOOKUP($A$3,DTBase,B3,FALSE)</f>
        <v>700</v>
      </c>
      <c r="C5" s="11">
        <f t="shared" si="1"/>
        <v>142</v>
      </c>
      <c r="D5" s="11">
        <f t="shared" si="1"/>
        <v>135</v>
      </c>
      <c r="E5" s="11">
        <f t="shared" si="1"/>
        <v>120</v>
      </c>
      <c r="F5" s="11">
        <f t="shared" si="1"/>
        <v>20</v>
      </c>
      <c r="G5" s="11">
        <f t="shared" si="1"/>
        <v>0</v>
      </c>
    </row>
    <row r="6" spans="1:10">
      <c r="A6" s="9" t="s">
        <v>21</v>
      </c>
      <c r="B6" s="12" t="str">
        <f t="shared" ref="B6:G6" si="2">IF(VLOOKUP($A$3,DTBase,B3+1,FALSE)=0,"ไม่มี",VLOOKUP($A$3,DTBase,B3+1,FALSE))</f>
        <v>ไม่มี</v>
      </c>
      <c r="C6" s="12" t="str">
        <f t="shared" si="2"/>
        <v>ไม่มี</v>
      </c>
      <c r="D6" s="12" t="str">
        <f t="shared" si="2"/>
        <v>ไม่มี</v>
      </c>
      <c r="E6" s="12" t="str">
        <f t="shared" si="2"/>
        <v>ไม่มี</v>
      </c>
      <c r="F6" s="12" t="str">
        <f t="shared" si="2"/>
        <v>ไม่มี</v>
      </c>
      <c r="G6" s="12" t="str">
        <f t="shared" si="2"/>
        <v>ไม่มี</v>
      </c>
    </row>
    <row r="8" spans="1:10" ht="23.5">
      <c r="B8" s="32" t="str">
        <f>A2</f>
        <v>2 ข้อมูลผู้มาติดต่องานด้านผ่อนผันการเกณฑ์ทหาร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7B4CAE-3A8A-4982-8768-9B319436EB2E}">
          <x14:formula1>
            <xm:f>AllStats!$B$5:$B$15</xm:f>
          </x14:formula1>
          <xm:sqref>A2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2D1C5-E340-4D27-875B-A2EC13BC185C}">
  <dimension ref="A1:J8"/>
  <sheetViews>
    <sheetView workbookViewId="0">
      <selection activeCell="I6" sqref="I6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11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3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>
        <f t="shared" ref="B5:G5" si="1">VLOOKUP($A$3,DTBase,B3,FALSE)</f>
        <v>0</v>
      </c>
      <c r="C5" s="11">
        <f t="shared" si="1"/>
        <v>0</v>
      </c>
      <c r="D5" s="11">
        <f t="shared" si="1"/>
        <v>0</v>
      </c>
      <c r="E5" s="11">
        <f t="shared" si="1"/>
        <v>0</v>
      </c>
      <c r="F5" s="11">
        <f t="shared" si="1"/>
        <v>0</v>
      </c>
      <c r="G5" s="11">
        <f t="shared" si="1"/>
        <v>0</v>
      </c>
    </row>
    <row r="6" spans="1:10">
      <c r="A6" s="9" t="s">
        <v>21</v>
      </c>
      <c r="B6" s="12" t="str">
        <f t="shared" ref="B6:G6" si="2">IF(VLOOKUP($A$3,DTBase,B3+1,FALSE)=0,"ไม่มี",VLOOKUP($A$3,DTBase,B3+1,FALSE))</f>
        <v>ไม่มี</v>
      </c>
      <c r="C6" s="12" t="str">
        <f t="shared" si="2"/>
        <v>ไม่มี</v>
      </c>
      <c r="D6" s="12" t="str">
        <f t="shared" si="2"/>
        <v>ไม่มี</v>
      </c>
      <c r="E6" s="12" t="str">
        <f t="shared" si="2"/>
        <v>ไม่มี</v>
      </c>
      <c r="F6" s="12" t="str">
        <f t="shared" si="2"/>
        <v>ไม่มี</v>
      </c>
      <c r="G6" s="12" t="str">
        <f t="shared" si="2"/>
        <v>ไม่มี</v>
      </c>
    </row>
    <row r="8" spans="1:10" ht="23.5">
      <c r="B8" s="32" t="str">
        <f>A2</f>
        <v>3 ข้อมูลผู้มาติดต่องานด้านผ่อนผันการเรียกพลเพื่อฝึกวิชาทหาร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B57C0A-7855-47F5-A981-E53BD26CF7D1}">
          <x14:formula1>
            <xm:f>AllStats!$B$5:$B$15</xm:f>
          </x14:formula1>
          <xm:sqref>A2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7EF1-EC78-49DC-A595-2D209A11133B}">
  <dimension ref="A1:J8"/>
  <sheetViews>
    <sheetView workbookViewId="0">
      <selection activeCell="I6" sqref="I6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12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4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>
        <f t="shared" ref="B5:G5" si="1">VLOOKUP($A$3,DTBase,B3,FALSE)</f>
        <v>6</v>
      </c>
      <c r="C5" s="11">
        <f t="shared" si="1"/>
        <v>6</v>
      </c>
      <c r="D5" s="11">
        <f t="shared" si="1"/>
        <v>0</v>
      </c>
      <c r="E5" s="11">
        <f t="shared" si="1"/>
        <v>0</v>
      </c>
      <c r="F5" s="11">
        <f t="shared" si="1"/>
        <v>0</v>
      </c>
      <c r="G5" s="11">
        <f t="shared" si="1"/>
        <v>0</v>
      </c>
    </row>
    <row r="6" spans="1:10">
      <c r="A6" s="9" t="s">
        <v>21</v>
      </c>
      <c r="B6" s="12" t="str">
        <f t="shared" ref="B6:G6" si="2">IF(VLOOKUP($A$3,DTBase,B3+1,FALSE)=0,"ไม่มี",VLOOKUP($A$3,DTBase,B3+1,FALSE))</f>
        <v>ไม่มี</v>
      </c>
      <c r="C6" s="12" t="str">
        <f t="shared" si="2"/>
        <v>ไม่มี</v>
      </c>
      <c r="D6" s="12" t="str">
        <f t="shared" si="2"/>
        <v>ไม่มี</v>
      </c>
      <c r="E6" s="12" t="str">
        <f t="shared" si="2"/>
        <v>ไม่มี</v>
      </c>
      <c r="F6" s="12" t="str">
        <f t="shared" si="2"/>
        <v>ไม่มี</v>
      </c>
      <c r="G6" s="12" t="str">
        <f t="shared" si="2"/>
        <v>ไม่มี</v>
      </c>
    </row>
    <row r="8" spans="1:10" ht="23.5">
      <c r="B8" s="32" t="str">
        <f>A2</f>
        <v>4 ข้อมูลผู้มาติดต่องานด้านขอยกเว้นการเกณฑ์ทหาร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1188C-58C1-4E65-A036-2D86154E1C54}">
          <x14:formula1>
            <xm:f>AllStats!$B$5:$B$15</xm:f>
          </x14:formula1>
          <xm:sqref>A2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A8C02-CA99-4F0A-B534-62B35C5C68DA}">
  <dimension ref="A1:J8"/>
  <sheetViews>
    <sheetView workbookViewId="0">
      <selection activeCell="A2" sqref="A2:G2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24</v>
      </c>
      <c r="B2" s="33"/>
      <c r="C2" s="33"/>
      <c r="D2" s="33"/>
      <c r="E2" s="33"/>
      <c r="F2" s="33"/>
      <c r="G2" s="33"/>
    </row>
    <row r="3" spans="1:10" hidden="1">
      <c r="A3" s="8" t="e">
        <f>VLOOKUP(A2,DropList,2,FALSE)</f>
        <v>#N/A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 t="e">
        <f t="shared" ref="B5:G5" si="1">VLOOKUP($A$3,DTBase,B3,FALSE)</f>
        <v>#N/A</v>
      </c>
      <c r="C5" s="11" t="e">
        <f t="shared" si="1"/>
        <v>#N/A</v>
      </c>
      <c r="D5" s="11" t="e">
        <f t="shared" si="1"/>
        <v>#N/A</v>
      </c>
      <c r="E5" s="11" t="e">
        <f t="shared" si="1"/>
        <v>#N/A</v>
      </c>
      <c r="F5" s="11" t="e">
        <f t="shared" si="1"/>
        <v>#N/A</v>
      </c>
      <c r="G5" s="11" t="e">
        <f t="shared" si="1"/>
        <v>#N/A</v>
      </c>
    </row>
    <row r="6" spans="1:10">
      <c r="A6" s="9" t="s">
        <v>21</v>
      </c>
      <c r="B6" s="12" t="e">
        <f t="shared" ref="B6:G6" si="2">IF(VLOOKUP($A$3,DTBase,B3+1,FALSE)=0,"ไม่มี",VLOOKUP($A$3,DTBase,B3+1,FALSE))</f>
        <v>#N/A</v>
      </c>
      <c r="C6" s="12" t="e">
        <f t="shared" si="2"/>
        <v>#N/A</v>
      </c>
      <c r="D6" s="12" t="e">
        <f t="shared" si="2"/>
        <v>#N/A</v>
      </c>
      <c r="E6" s="12" t="e">
        <f t="shared" si="2"/>
        <v>#N/A</v>
      </c>
      <c r="F6" s="12" t="e">
        <f t="shared" si="2"/>
        <v>#N/A</v>
      </c>
      <c r="G6" s="12" t="e">
        <f t="shared" si="2"/>
        <v>#N/A</v>
      </c>
    </row>
    <row r="8" spans="1:10" ht="23.5">
      <c r="B8" s="32" t="str">
        <f>A2</f>
        <v>5 ข้อมูลผู้มาติดต่องานด้านผ่อนผันทหารกองประจำการเพื่อลาศึกษาต่อ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7525FF-72AF-4F77-AB19-101FB2319E71}">
          <x14:formula1>
            <xm:f>AllStats!$B$5:$B$15</xm:f>
          </x14:formula1>
          <xm:sqref>A2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4EE6-9D4F-4762-B6EC-0E80DB16ABF0}">
  <dimension ref="A1:J8"/>
  <sheetViews>
    <sheetView workbookViewId="0">
      <selection activeCell="A2" sqref="A2:G2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14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6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>
        <f t="shared" ref="B5:G5" si="1">VLOOKUP($A$3,DTBase,B3,FALSE)</f>
        <v>30</v>
      </c>
      <c r="C5" s="11">
        <f t="shared" si="1"/>
        <v>27</v>
      </c>
      <c r="D5" s="11">
        <f t="shared" si="1"/>
        <v>16</v>
      </c>
      <c r="E5" s="11">
        <f t="shared" si="1"/>
        <v>53</v>
      </c>
      <c r="F5" s="11">
        <f t="shared" si="1"/>
        <v>20</v>
      </c>
      <c r="G5" s="11">
        <f t="shared" si="1"/>
        <v>35</v>
      </c>
    </row>
    <row r="6" spans="1:10">
      <c r="A6" s="9" t="s">
        <v>21</v>
      </c>
      <c r="B6" s="12">
        <f t="shared" ref="B6:G6" si="2">IF(VLOOKUP($A$3,DTBase,B3+1,FALSE)=0,"ไม่มี",VLOOKUP($A$3,DTBase,B3+1,FALSE))</f>
        <v>145031</v>
      </c>
      <c r="C6" s="12">
        <f t="shared" si="2"/>
        <v>109280</v>
      </c>
      <c r="D6" s="12">
        <f t="shared" si="2"/>
        <v>41960</v>
      </c>
      <c r="E6" s="12">
        <f t="shared" si="2"/>
        <v>423621</v>
      </c>
      <c r="F6" s="12">
        <f t="shared" si="2"/>
        <v>69480</v>
      </c>
      <c r="G6" s="12">
        <f t="shared" si="2"/>
        <v>90462</v>
      </c>
    </row>
    <row r="8" spans="1:10" ht="23.5">
      <c r="B8" s="32" t="str">
        <f>A2</f>
        <v>6 ข้อมูลนักศึกษาที่มาติดต่องานประกันอุบัติเหตุ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38970F-2DD9-4BEB-A032-3F7095C1EEC5}">
          <x14:formula1>
            <xm:f>AllStats!$B$5:$B$15</xm:f>
          </x14:formula1>
          <xm:sqref>A2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68F2-B520-4BC9-ABE8-68ACFDDB7666}">
  <dimension ref="A1:J8"/>
  <sheetViews>
    <sheetView workbookViewId="0">
      <selection activeCell="I6" sqref="I6"/>
    </sheetView>
  </sheetViews>
  <sheetFormatPr defaultColWidth="8.90625" defaultRowHeight="14.5"/>
  <cols>
    <col min="1" max="1" width="16.7265625" style="7" customWidth="1"/>
    <col min="2" max="7" width="18.36328125" style="7" customWidth="1"/>
    <col min="8" max="8" width="10.6328125" style="7" bestFit="1" customWidth="1"/>
    <col min="9" max="16384" width="8.90625" style="7"/>
  </cols>
  <sheetData>
    <row r="1" spans="1:10" s="15" customFormat="1" ht="21">
      <c r="A1" s="33" t="s">
        <v>22</v>
      </c>
      <c r="B1" s="33"/>
      <c r="C1" s="33"/>
      <c r="D1" s="33"/>
      <c r="E1" s="33"/>
      <c r="F1" s="33"/>
      <c r="G1" s="33"/>
    </row>
    <row r="2" spans="1:10" s="15" customFormat="1" ht="21">
      <c r="A2" s="33" t="s">
        <v>15</v>
      </c>
      <c r="B2" s="33"/>
      <c r="C2" s="33"/>
      <c r="D2" s="33"/>
      <c r="E2" s="33"/>
      <c r="F2" s="33"/>
      <c r="G2" s="33"/>
    </row>
    <row r="3" spans="1:10" hidden="1">
      <c r="A3" s="8">
        <f>VLOOKUP(A2,DropList,2,FALSE)</f>
        <v>7</v>
      </c>
      <c r="B3" s="7">
        <v>3</v>
      </c>
      <c r="C3" s="7">
        <f>B3+2</f>
        <v>5</v>
      </c>
      <c r="D3" s="7">
        <f t="shared" ref="D3:G3" si="0">C3+2</f>
        <v>7</v>
      </c>
      <c r="E3" s="7">
        <f t="shared" si="0"/>
        <v>9</v>
      </c>
      <c r="F3" s="7">
        <f t="shared" si="0"/>
        <v>11</v>
      </c>
      <c r="G3" s="7">
        <f t="shared" si="0"/>
        <v>13</v>
      </c>
    </row>
    <row r="4" spans="1:10">
      <c r="A4" s="13"/>
      <c r="B4" s="10">
        <v>242797</v>
      </c>
      <c r="C4" s="10">
        <v>242828</v>
      </c>
      <c r="D4" s="10">
        <v>242858</v>
      </c>
      <c r="E4" s="10">
        <v>242889</v>
      </c>
      <c r="F4" s="10">
        <v>242920</v>
      </c>
      <c r="G4" s="10">
        <v>242948</v>
      </c>
    </row>
    <row r="5" spans="1:10" ht="29">
      <c r="A5" s="14" t="s">
        <v>23</v>
      </c>
      <c r="B5" s="11">
        <f t="shared" ref="B5:G5" si="1">VLOOKUP($A$3,DTBase,B3,FALSE)</f>
        <v>7</v>
      </c>
      <c r="C5" s="11">
        <f t="shared" si="1"/>
        <v>11</v>
      </c>
      <c r="D5" s="11">
        <f t="shared" si="1"/>
        <v>14</v>
      </c>
      <c r="E5" s="11">
        <f t="shared" si="1"/>
        <v>16</v>
      </c>
      <c r="F5" s="11">
        <f t="shared" si="1"/>
        <v>13</v>
      </c>
      <c r="G5" s="11">
        <f t="shared" si="1"/>
        <v>9</v>
      </c>
    </row>
    <row r="6" spans="1:10">
      <c r="A6" s="9" t="s">
        <v>21</v>
      </c>
      <c r="B6" s="12" t="str">
        <f t="shared" ref="B6:G6" si="2">IF(VLOOKUP($A$3,DTBase,B3+1,FALSE)=0,"ไม่มี",VLOOKUP($A$3,DTBase,B3+1,FALSE))</f>
        <v>ไม่มี</v>
      </c>
      <c r="C6" s="12" t="str">
        <f t="shared" si="2"/>
        <v>ไม่มี</v>
      </c>
      <c r="D6" s="12" t="str">
        <f t="shared" si="2"/>
        <v>ไม่มี</v>
      </c>
      <c r="E6" s="12" t="str">
        <f t="shared" si="2"/>
        <v>ไม่มี</v>
      </c>
      <c r="F6" s="12" t="str">
        <f t="shared" si="2"/>
        <v>ไม่มี</v>
      </c>
      <c r="G6" s="12" t="str">
        <f t="shared" si="2"/>
        <v>ไม่มี</v>
      </c>
    </row>
    <row r="8" spans="1:10" ht="23.5">
      <c r="B8" s="32" t="str">
        <f>A2</f>
        <v>7 ข้อมูลนักศึกษาที่ใช้บริการงานให้คำปรึกษาด้านสุขภาพจิต</v>
      </c>
      <c r="C8" s="32"/>
      <c r="D8" s="32"/>
      <c r="E8" s="32"/>
      <c r="F8" s="32"/>
      <c r="G8" s="32"/>
      <c r="H8" s="32"/>
      <c r="I8" s="32"/>
      <c r="J8" s="32"/>
    </row>
  </sheetData>
  <mergeCells count="3">
    <mergeCell ref="A1:G1"/>
    <mergeCell ref="A2:G2"/>
    <mergeCell ref="B8:J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B78AC7-E9DF-4B41-9BB0-3D5CBEEDB3CB}">
          <x14:formula1>
            <xm:f>AllStats!$B$5:$B$15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AllStats</vt:lpstr>
      <vt:lpstr>Graph</vt:lpstr>
      <vt:lpstr>การสมัครวิชาทหาร</vt:lpstr>
      <vt:lpstr>ผ่อนผันการเกณฑ์ทหาร</vt:lpstr>
      <vt:lpstr>ผ่อนผันการเรียกพล</vt:lpstr>
      <vt:lpstr>ขอยกเว้นการเกณฑ์ทหาร</vt:lpstr>
      <vt:lpstr>ผ่อนผันทหารกองประจำการ</vt:lpstr>
      <vt:lpstr>ประกันอุบัติเหตุ</vt:lpstr>
      <vt:lpstr>สุขภาพจิต</vt:lpstr>
      <vt:lpstr>ทุนภายใน</vt:lpstr>
      <vt:lpstr>ทุนภายนอก</vt:lpstr>
      <vt:lpstr>กิจกรรมของนักศึกษา</vt:lpstr>
      <vt:lpstr>จิตอาสา</vt:lpstr>
      <vt:lpstr>DropList</vt:lpstr>
      <vt:lpstr>DTBase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KMITL</dc:creator>
  <cp:lastModifiedBy>asus</cp:lastModifiedBy>
  <dcterms:created xsi:type="dcterms:W3CDTF">2021-03-30T08:37:30Z</dcterms:created>
  <dcterms:modified xsi:type="dcterms:W3CDTF">2022-04-21T07:34:23Z</dcterms:modified>
</cp:coreProperties>
</file>